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480" windowHeight="10260" activeTab="0"/>
  </bookViews>
  <sheets>
    <sheet name="22.06.2016" sheetId="1" r:id="rId1"/>
  </sheets>
  <definedNames>
    <definedName name="_xlnm.Print_Titles" localSheetId="0">'22.06.2016'!$A:$C</definedName>
    <definedName name="_xlnm.Print_Area" localSheetId="0">'22.06.2016'!$A$1:$G$111</definedName>
  </definedNames>
  <calcPr fullCalcOnLoad="1"/>
</workbook>
</file>

<file path=xl/sharedStrings.xml><?xml version="1.0" encoding="utf-8"?>
<sst xmlns="http://schemas.openxmlformats.org/spreadsheetml/2006/main" count="204" uniqueCount="124">
  <si>
    <t>№ п/п</t>
  </si>
  <si>
    <t>Наименование работ</t>
  </si>
  <si>
    <t>ед. измер.</t>
  </si>
  <si>
    <t>РЕМОНТ КОТЕЛЬНЫХ</t>
  </si>
  <si>
    <t>1.1.</t>
  </si>
  <si>
    <t>Ремонт котлов</t>
  </si>
  <si>
    <t>ед.</t>
  </si>
  <si>
    <t>тыс. руб кв. м</t>
  </si>
  <si>
    <t>1.2.</t>
  </si>
  <si>
    <t>Ремонт вспомогательного оборудования</t>
  </si>
  <si>
    <t>1.3.</t>
  </si>
  <si>
    <t>Замена котлов</t>
  </si>
  <si>
    <t>1.4.</t>
  </si>
  <si>
    <t>Ремонт ведомственных котельных</t>
  </si>
  <si>
    <t>ВСЕГО</t>
  </si>
  <si>
    <t>Итого:</t>
  </si>
  <si>
    <t xml:space="preserve">Прирост относительно прошлой недели </t>
  </si>
  <si>
    <t>ед</t>
  </si>
  <si>
    <t>РЕМОНТ НАРУЖНЫХ ИНЖЕНЕРНЫХ СЕТЕЙ</t>
  </si>
  <si>
    <t>2.1.</t>
  </si>
  <si>
    <t>Ремонт тепловых сетей</t>
  </si>
  <si>
    <t>м.п.</t>
  </si>
  <si>
    <t>2.2.</t>
  </si>
  <si>
    <t>Ремонт линий электропередач</t>
  </si>
  <si>
    <t>2.3.</t>
  </si>
  <si>
    <t>Ремонт ТП</t>
  </si>
  <si>
    <t>2.4.</t>
  </si>
  <si>
    <t>Ремонт системы водоснабжения, водозаборов</t>
  </si>
  <si>
    <t>2.5.</t>
  </si>
  <si>
    <t>Ремонт системы канализации</t>
  </si>
  <si>
    <t>тыс.руб</t>
  </si>
  <si>
    <t>Прирост относительно прошлой недели</t>
  </si>
  <si>
    <t>3.1.</t>
  </si>
  <si>
    <t>Промывка системы ЦО</t>
  </si>
  <si>
    <t>дом</t>
  </si>
  <si>
    <t>3.2.</t>
  </si>
  <si>
    <t>Ремонт системы ЦО</t>
  </si>
  <si>
    <t>3.3.</t>
  </si>
  <si>
    <t>Опрессовка системы ЦО</t>
  </si>
  <si>
    <t>3.4.</t>
  </si>
  <si>
    <t>Ремонт узлов управления</t>
  </si>
  <si>
    <t>3.5.</t>
  </si>
  <si>
    <t>Форма № 8</t>
  </si>
  <si>
    <t>3.6.</t>
  </si>
  <si>
    <t>Ремонт систем ХВС, ГВС, канализации</t>
  </si>
  <si>
    <t>3.7.</t>
  </si>
  <si>
    <t>Изоляция трубопроводов ЦО</t>
  </si>
  <si>
    <t>3.8.</t>
  </si>
  <si>
    <t>Ремонт электрощитовых</t>
  </si>
  <si>
    <t>3.9.</t>
  </si>
  <si>
    <t>Ремонт электропроводки</t>
  </si>
  <si>
    <t>3.10.</t>
  </si>
  <si>
    <t>Ремонт кровли</t>
  </si>
  <si>
    <t>кв. м</t>
  </si>
  <si>
    <t>3.11.</t>
  </si>
  <si>
    <t xml:space="preserve">Ремонт м/п швов </t>
  </si>
  <si>
    <t>3.12.</t>
  </si>
  <si>
    <t>Ремонт фасадов</t>
  </si>
  <si>
    <t>3.13.</t>
  </si>
  <si>
    <t>Ремонт входных дверей</t>
  </si>
  <si>
    <t>3.14.</t>
  </si>
  <si>
    <t>Ремонт отмостки</t>
  </si>
  <si>
    <t>3.15.</t>
  </si>
  <si>
    <t>Ремонт ДВК</t>
  </si>
  <si>
    <t>3.16.</t>
  </si>
  <si>
    <t>Паспорт готовности (ГЖИ)</t>
  </si>
  <si>
    <t>3.17.</t>
  </si>
  <si>
    <t>Ремонт дворовых санузлов (подъездов)</t>
  </si>
  <si>
    <t>3.18.</t>
  </si>
  <si>
    <t>СОЗДАНИЕ ЗАПАСОВ ТОПЛИВА</t>
  </si>
  <si>
    <t>4.1.</t>
  </si>
  <si>
    <t>Мазут</t>
  </si>
  <si>
    <t>тыс.тонн</t>
  </si>
  <si>
    <t>4.2.</t>
  </si>
  <si>
    <t>Уголь</t>
  </si>
  <si>
    <t>4.3.</t>
  </si>
  <si>
    <t>Дрова</t>
  </si>
  <si>
    <t>тыс.куб.м</t>
  </si>
  <si>
    <t>4.4.</t>
  </si>
  <si>
    <t>Печное топливо</t>
  </si>
  <si>
    <t>БЛАГОУСТРОЙСТВО</t>
  </si>
  <si>
    <t>5.1.</t>
  </si>
  <si>
    <t>Уборочная техника</t>
  </si>
  <si>
    <t>5.2.</t>
  </si>
  <si>
    <t>Заготовка песко-соляной смеси</t>
  </si>
  <si>
    <t>тонн</t>
  </si>
  <si>
    <t>Прочие виды работ</t>
  </si>
  <si>
    <t>ДЕНЕЖНЫЕ СРЕДСТВА</t>
  </si>
  <si>
    <t xml:space="preserve">тыс. руб </t>
  </si>
  <si>
    <t>Непокрытые денежные средства</t>
  </si>
  <si>
    <t>%            по                 натур. ед.</t>
  </si>
  <si>
    <t>2.6.</t>
  </si>
  <si>
    <t>Проведение гидравлических испытаний (план-обнаружено порывов,ед; факт-устранено порывов,ед.)</t>
  </si>
  <si>
    <t>весенн. гидр. исп.</t>
  </si>
  <si>
    <t>осен. гидр. исп.</t>
  </si>
  <si>
    <t>3.19.</t>
  </si>
  <si>
    <t>тыс. руб</t>
  </si>
  <si>
    <t>3.20.</t>
  </si>
  <si>
    <t>СОЗДАНИЕ ЗАПАСОВ МТР</t>
  </si>
  <si>
    <t>6.1.</t>
  </si>
  <si>
    <t>6.2.</t>
  </si>
  <si>
    <t>6.3.</t>
  </si>
  <si>
    <t>Запасы МТР по водоснабжению</t>
  </si>
  <si>
    <t>Запасы МТР по теплоснабжению</t>
  </si>
  <si>
    <t>Запасы МТР по электроснабжению</t>
  </si>
  <si>
    <t>Приобретение резервных источников электроснаб. (ДЭС, БЭС и т.д., по плану на 2013г.)</t>
  </si>
  <si>
    <t>план рем.</t>
  </si>
  <si>
    <t>факт рем.</t>
  </si>
  <si>
    <t>% рем.</t>
  </si>
  <si>
    <t>общее кол-во, протяженность</t>
  </si>
  <si>
    <t>Наименование МО Радищевский район</t>
  </si>
  <si>
    <t xml:space="preserve">  </t>
  </si>
  <si>
    <t xml:space="preserve">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</si>
  <si>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</si>
  <si>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ПОДГОТОВКА ЖИЛИЩНОГО ФОНДА и объектов соц.сферы</t>
  </si>
  <si>
    <t>Установка приборов учёта в бюджетных учреждениях</t>
  </si>
  <si>
    <t xml:space="preserve">Установка общедомовых приборов учёта в МКД  </t>
  </si>
  <si>
    <r>
      <t xml:space="preserve">Общий процент выполнения в натуральном выражении </t>
    </r>
    <r>
      <rPr>
        <b/>
        <i/>
        <u val="single"/>
        <sz val="14"/>
        <rFont val="Arial Cyr"/>
        <family val="0"/>
      </rPr>
      <t>без установки приборов учёта</t>
    </r>
    <r>
      <rPr>
        <b/>
        <i/>
        <sz val="14"/>
        <rFont val="Arial Cyr"/>
        <family val="0"/>
      </rPr>
      <t xml:space="preserve">, </t>
    </r>
    <r>
      <rPr>
        <b/>
        <i/>
        <u val="single"/>
        <sz val="14"/>
        <rFont val="Arial Cyr"/>
        <family val="0"/>
      </rPr>
      <t>закупок топлива</t>
    </r>
    <r>
      <rPr>
        <b/>
        <i/>
        <sz val="14"/>
        <rFont val="Arial Cyr"/>
        <family val="0"/>
      </rPr>
      <t xml:space="preserve"> и </t>
    </r>
    <r>
      <rPr>
        <b/>
        <i/>
        <u val="single"/>
        <sz val="14"/>
        <rFont val="Arial Cyr"/>
        <family val="0"/>
      </rPr>
      <t>благоустройства</t>
    </r>
  </si>
  <si>
    <t xml:space="preserve">Начальник управления ТЭР ,ЖКХ,строительства и дорожной деятельности                      </t>
  </si>
  <si>
    <t>А.А.Аракчеев</t>
  </si>
  <si>
    <t xml:space="preserve"> ПЛАН  ПО ПОДГОТОВКЕ ЖИЛИЩНО-КОММУНАЛЬНОГО ХОЗЯЙСТВА  К ОТОПИТЕЛЬНОМУ СЕЗОНУ 2016-2017гг.по МО  "Радищевский район" Ульяновской области</t>
  </si>
  <si>
    <t xml:space="preserve"> в т.ч МБОУРадищевская СОШ имени А.Н.Радищева дошкольная группа 512м2 на 569,9т.р.</t>
  </si>
  <si>
    <t xml:space="preserve"> по пункту 4.2.завоз угля - подготовлены прайс листы на аукцион по МОУ Вязовская ООШ  на сумму 120 тыс.рублей.</t>
  </si>
  <si>
    <t>на 22.06.2016г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</si>
</sst>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0.00000"/>
    <numFmt numFmtId="172" formatCode="0.0%"/>
    <numFmt numFmtId="173" formatCode="0.00;[Red]0.00"/>
    <numFmt numFmtId="174" formatCode="[$-FC19]d\ mmmm\ yyyy\ &quot;г.&quot;"/>
    <numFmt numFmtId="175" formatCode="000000"/>
    <numFmt numFmtId="176" formatCode="0.000000"/>
  </numFmts>
  <fonts count="53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u val="single"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14"/>
      <color indexed="8"/>
      <name val="Arial Cyr"/>
      <family val="0"/>
    </font>
    <font>
      <b/>
      <sz val="14"/>
      <name val="Times New Roman"/>
      <family val="1"/>
    </font>
    <font>
      <sz val="14"/>
      <name val="Arial"/>
      <family val="2"/>
    </font>
    <font>
      <sz val="14"/>
      <color indexed="8"/>
      <name val="Arial Cyr"/>
      <family val="0"/>
    </font>
    <font>
      <b/>
      <sz val="14"/>
      <name val="Arial"/>
      <family val="2"/>
    </font>
    <font>
      <sz val="14"/>
      <color indexed="9"/>
      <name val="Arial Cyr"/>
      <family val="0"/>
    </font>
    <font>
      <b/>
      <i/>
      <sz val="14"/>
      <name val="Arial Cyr"/>
      <family val="0"/>
    </font>
    <font>
      <b/>
      <i/>
      <u val="single"/>
      <sz val="14"/>
      <name val="Arial Cyr"/>
      <family val="0"/>
    </font>
    <font>
      <b/>
      <sz val="14"/>
      <color indexed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Alignment="1">
      <alignment horizontal="justify"/>
    </xf>
    <xf numFmtId="0" fontId="4" fillId="0" borderId="0" xfId="0" applyFont="1" applyAlignment="1">
      <alignment horizontal="center" wrapText="1" shrinkToFit="1"/>
    </xf>
    <xf numFmtId="0" fontId="52" fillId="0" borderId="0" xfId="0" applyFont="1" applyAlignment="1">
      <alignment horizontal="justify" wrapText="1" shrinkToFit="1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14" fontId="6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center"/>
    </xf>
    <xf numFmtId="168" fontId="10" fillId="35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vertical="top" wrapText="1"/>
    </xf>
    <xf numFmtId="0" fontId="8" fillId="36" borderId="10" xfId="0" applyFont="1" applyFill="1" applyBorder="1" applyAlignment="1">
      <alignment horizontal="center" vertical="top" wrapText="1"/>
    </xf>
    <xf numFmtId="0" fontId="5" fillId="36" borderId="10" xfId="0" applyFont="1" applyFill="1" applyBorder="1" applyAlignment="1">
      <alignment horizontal="center" vertical="center"/>
    </xf>
    <xf numFmtId="0" fontId="5" fillId="36" borderId="0" xfId="0" applyFont="1" applyFill="1" applyAlignment="1">
      <alignment/>
    </xf>
    <xf numFmtId="0" fontId="8" fillId="0" borderId="10" xfId="0" applyFont="1" applyBorder="1" applyAlignment="1">
      <alignment horizontal="right" vertical="top" wrapText="1"/>
    </xf>
    <xf numFmtId="0" fontId="5" fillId="37" borderId="10" xfId="0" applyFont="1" applyFill="1" applyBorder="1" applyAlignment="1">
      <alignment horizontal="center" vertical="center"/>
    </xf>
    <xf numFmtId="168" fontId="5" fillId="37" borderId="10" xfId="0" applyNumberFormat="1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horizontal="center" vertical="center"/>
    </xf>
    <xf numFmtId="0" fontId="9" fillId="38" borderId="10" xfId="0" applyFont="1" applyFill="1" applyBorder="1" applyAlignment="1">
      <alignment vertical="top" wrapText="1"/>
    </xf>
    <xf numFmtId="0" fontId="4" fillId="38" borderId="10" xfId="0" applyFont="1" applyFill="1" applyBorder="1" applyAlignment="1">
      <alignment horizontal="center" vertical="top" wrapText="1"/>
    </xf>
    <xf numFmtId="0" fontId="5" fillId="38" borderId="0" xfId="0" applyFont="1" applyFill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/>
    </xf>
    <xf numFmtId="168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8" fillId="37" borderId="10" xfId="0" applyFont="1" applyFill="1" applyBorder="1" applyAlignment="1">
      <alignment horizontal="right" vertical="top" wrapText="1"/>
    </xf>
    <xf numFmtId="0" fontId="4" fillId="37" borderId="10" xfId="0" applyFont="1" applyFill="1" applyBorder="1" applyAlignment="1">
      <alignment horizontal="center" vertical="top" wrapText="1"/>
    </xf>
    <xf numFmtId="0" fontId="12" fillId="33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top" wrapText="1"/>
    </xf>
    <xf numFmtId="168" fontId="5" fillId="33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37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172" fontId="6" fillId="35" borderId="10" xfId="57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right" vertical="top" wrapText="1"/>
    </xf>
    <xf numFmtId="0" fontId="5" fillId="39" borderId="10" xfId="0" applyFont="1" applyFill="1" applyBorder="1" applyAlignment="1">
      <alignment horizontal="center" vertical="center"/>
    </xf>
    <xf numFmtId="0" fontId="8" fillId="39" borderId="10" xfId="0" applyFont="1" applyFill="1" applyBorder="1" applyAlignment="1">
      <alignment horizontal="left" vertical="top"/>
    </xf>
    <xf numFmtId="0" fontId="8" fillId="39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1" fontId="6" fillId="0" borderId="10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3" fillId="40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40" borderId="10" xfId="0" applyFont="1" applyFill="1" applyBorder="1" applyAlignment="1">
      <alignment/>
    </xf>
    <xf numFmtId="0" fontId="5" fillId="40" borderId="0" xfId="0" applyFont="1" applyFill="1" applyAlignment="1">
      <alignment/>
    </xf>
    <xf numFmtId="168" fontId="15" fillId="34" borderId="0" xfId="0" applyNumberFormat="1" applyFont="1" applyFill="1" applyAlignment="1">
      <alignment horizontal="center" vertical="center"/>
    </xf>
    <xf numFmtId="168" fontId="15" fillId="0" borderId="0" xfId="0" applyNumberFormat="1" applyFont="1" applyFill="1" applyAlignment="1">
      <alignment horizontal="center" vertical="center"/>
    </xf>
    <xf numFmtId="168" fontId="6" fillId="0" borderId="0" xfId="0" applyNumberFormat="1" applyFont="1" applyFill="1" applyAlignment="1">
      <alignment horizontal="center" vertical="center"/>
    </xf>
    <xf numFmtId="168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wrapText="1" shrinkToFi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5" fillId="35" borderId="0" xfId="0" applyFont="1" applyFill="1" applyAlignment="1">
      <alignment/>
    </xf>
    <xf numFmtId="0" fontId="6" fillId="35" borderId="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6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vertical="center"/>
    </xf>
    <xf numFmtId="172" fontId="13" fillId="35" borderId="10" xfId="0" applyNumberFormat="1" applyFont="1" applyFill="1" applyBorder="1" applyAlignment="1">
      <alignment/>
    </xf>
    <xf numFmtId="168" fontId="6" fillId="35" borderId="0" xfId="0" applyNumberFormat="1" applyFont="1" applyFill="1" applyAlignment="1">
      <alignment horizontal="center" vertical="center"/>
    </xf>
    <xf numFmtId="0" fontId="4" fillId="35" borderId="0" xfId="0" applyFont="1" applyFill="1" applyAlignment="1">
      <alignment horizontal="center" wrapText="1" shrinkToFit="1"/>
    </xf>
    <xf numFmtId="0" fontId="5" fillId="35" borderId="0" xfId="0" applyFont="1" applyFill="1" applyAlignment="1">
      <alignment wrapText="1" shrinkToFit="1"/>
    </xf>
    <xf numFmtId="172" fontId="6" fillId="41" borderId="10" xfId="57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172" fontId="16" fillId="35" borderId="10" xfId="57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6" fillId="0" borderId="0" xfId="0" applyFont="1" applyFill="1" applyBorder="1" applyAlignment="1">
      <alignment horizontal="center" wrapText="1" shrinkToFit="1"/>
    </xf>
    <xf numFmtId="16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90"/>
    </xf>
    <xf numFmtId="0" fontId="9" fillId="0" borderId="10" xfId="0" applyFont="1" applyBorder="1" applyAlignment="1">
      <alignment vertical="top" wrapText="1"/>
    </xf>
    <xf numFmtId="0" fontId="8" fillId="33" borderId="13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/>
    </xf>
    <xf numFmtId="0" fontId="13" fillId="40" borderId="10" xfId="0" applyFont="1" applyFill="1" applyBorder="1" applyAlignment="1">
      <alignment wrapText="1"/>
    </xf>
    <xf numFmtId="0" fontId="6" fillId="0" borderId="14" xfId="0" applyFont="1" applyBorder="1" applyAlignment="1">
      <alignment horizontal="center" vertical="center" wrapText="1"/>
    </xf>
    <xf numFmtId="0" fontId="5" fillId="0" borderId="0" xfId="0" applyNumberFormat="1" applyFont="1" applyAlignment="1">
      <alignment wrapText="1"/>
    </xf>
    <xf numFmtId="0" fontId="6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111"/>
  <sheetViews>
    <sheetView tabSelected="1" view="pageBreakPreview" zoomScale="75" zoomScaleNormal="70" zoomScaleSheetLayoutView="75" zoomScalePageLayoutView="0" workbookViewId="0" topLeftCell="A1">
      <pane xSplit="3" ySplit="7" topLeftCell="D3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103" sqref="G103"/>
    </sheetView>
  </sheetViews>
  <sheetFormatPr defaultColWidth="9.00390625" defaultRowHeight="12.75"/>
  <cols>
    <col min="1" max="1" width="6.125" style="4" customWidth="1"/>
    <col min="2" max="2" width="103.00390625" style="4" customWidth="1"/>
    <col min="3" max="3" width="17.625" style="4" customWidth="1"/>
    <col min="4" max="4" width="17.875" style="4" customWidth="1"/>
    <col min="5" max="5" width="10.625" style="5" customWidth="1"/>
    <col min="6" max="6" width="10.625" style="4" customWidth="1"/>
    <col min="7" max="7" width="18.25390625" style="82" customWidth="1"/>
    <col min="8" max="15" width="9.125" style="4" customWidth="1"/>
    <col min="16" max="16384" width="9.125" style="4" customWidth="1"/>
  </cols>
  <sheetData>
    <row r="1" ht="18">
      <c r="F1" s="5"/>
    </row>
    <row r="2" spans="3:7" ht="84" customHeight="1">
      <c r="C2" s="96"/>
      <c r="D2" s="97"/>
      <c r="E2" s="97"/>
      <c r="F2" s="97"/>
      <c r="G2" s="97"/>
    </row>
    <row r="3" spans="3:7" ht="36" customHeight="1">
      <c r="C3" s="93"/>
      <c r="D3" s="94"/>
      <c r="E3" s="98"/>
      <c r="F3" s="98"/>
      <c r="G3" s="98"/>
    </row>
    <row r="4" spans="1:7" ht="53.25" customHeight="1">
      <c r="A4" s="99" t="s">
        <v>120</v>
      </c>
      <c r="B4" s="99"/>
      <c r="C4" s="99"/>
      <c r="D4" s="7"/>
      <c r="E4" s="7"/>
      <c r="F4" s="7"/>
      <c r="G4" s="83"/>
    </row>
    <row r="5" spans="1:7" ht="19.5" customHeight="1">
      <c r="A5" s="6"/>
      <c r="B5" s="8" t="s">
        <v>123</v>
      </c>
      <c r="C5" s="6"/>
      <c r="D5" s="6"/>
      <c r="E5" s="9"/>
      <c r="F5" s="10"/>
      <c r="G5" s="84"/>
    </row>
    <row r="6" spans="1:7" s="12" customFormat="1" ht="51.75" customHeight="1">
      <c r="A6" s="106" t="s">
        <v>0</v>
      </c>
      <c r="B6" s="106" t="s">
        <v>1</v>
      </c>
      <c r="C6" s="107" t="s">
        <v>2</v>
      </c>
      <c r="D6" s="103" t="s">
        <v>110</v>
      </c>
      <c r="E6" s="104"/>
      <c r="F6" s="104"/>
      <c r="G6" s="105"/>
    </row>
    <row r="7" spans="1:7" ht="93" customHeight="1">
      <c r="A7" s="106"/>
      <c r="B7" s="106"/>
      <c r="C7" s="107"/>
      <c r="D7" s="13" t="s">
        <v>109</v>
      </c>
      <c r="E7" s="13" t="s">
        <v>106</v>
      </c>
      <c r="F7" s="13" t="s">
        <v>107</v>
      </c>
      <c r="G7" s="85" t="s">
        <v>108</v>
      </c>
    </row>
    <row r="8" spans="1:7" ht="17.25" customHeight="1">
      <c r="A8" s="11">
        <v>1</v>
      </c>
      <c r="B8" s="11">
        <v>2</v>
      </c>
      <c r="C8" s="13">
        <v>3</v>
      </c>
      <c r="D8" s="13">
        <v>4</v>
      </c>
      <c r="E8" s="13">
        <v>5</v>
      </c>
      <c r="F8" s="13">
        <v>6</v>
      </c>
      <c r="G8" s="85">
        <v>7</v>
      </c>
    </row>
    <row r="9" spans="1:7" ht="18.75">
      <c r="A9" s="14"/>
      <c r="B9" s="15" t="s">
        <v>3</v>
      </c>
      <c r="C9" s="16"/>
      <c r="D9" s="16"/>
      <c r="E9" s="14"/>
      <c r="F9" s="14"/>
      <c r="G9" s="86"/>
    </row>
    <row r="10" spans="1:7" ht="15" customHeight="1">
      <c r="A10" s="100" t="s">
        <v>4</v>
      </c>
      <c r="B10" s="102" t="s">
        <v>5</v>
      </c>
      <c r="C10" s="17" t="s">
        <v>6</v>
      </c>
      <c r="D10" s="17">
        <v>53</v>
      </c>
      <c r="E10" s="18">
        <v>1</v>
      </c>
      <c r="F10" s="19"/>
      <c r="G10" s="92">
        <f aca="true" t="shared" si="0" ref="G10:G15">F10/E10</f>
        <v>0</v>
      </c>
    </row>
    <row r="11" spans="1:7" ht="24" customHeight="1">
      <c r="A11" s="101"/>
      <c r="B11" s="102"/>
      <c r="C11" s="17" t="s">
        <v>7</v>
      </c>
      <c r="D11" s="20"/>
      <c r="E11" s="21">
        <v>31.2</v>
      </c>
      <c r="F11" s="19">
        <v>9</v>
      </c>
      <c r="G11" s="60">
        <f t="shared" si="0"/>
        <v>0.2884615384615385</v>
      </c>
    </row>
    <row r="12" spans="1:7" ht="18" customHeight="1">
      <c r="A12" s="101" t="s">
        <v>8</v>
      </c>
      <c r="B12" s="108" t="s">
        <v>9</v>
      </c>
      <c r="C12" s="17" t="s">
        <v>6</v>
      </c>
      <c r="D12" s="17">
        <v>86</v>
      </c>
      <c r="E12" s="18">
        <v>6</v>
      </c>
      <c r="F12" s="19">
        <v>1</v>
      </c>
      <c r="G12" s="92">
        <f t="shared" si="0"/>
        <v>0.16666666666666666</v>
      </c>
    </row>
    <row r="13" spans="1:7" ht="20.25" customHeight="1">
      <c r="A13" s="101"/>
      <c r="B13" s="108"/>
      <c r="C13" s="17" t="s">
        <v>7</v>
      </c>
      <c r="D13" s="20"/>
      <c r="E13" s="18">
        <v>21.6</v>
      </c>
      <c r="F13" s="22">
        <v>12</v>
      </c>
      <c r="G13" s="60">
        <f t="shared" si="0"/>
        <v>0.5555555555555555</v>
      </c>
    </row>
    <row r="14" spans="1:7" ht="17.25" customHeight="1">
      <c r="A14" s="101" t="s">
        <v>10</v>
      </c>
      <c r="B14" s="108" t="s">
        <v>11</v>
      </c>
      <c r="C14" s="17" t="s">
        <v>6</v>
      </c>
      <c r="D14" s="17">
        <v>53</v>
      </c>
      <c r="E14" s="21">
        <v>1</v>
      </c>
      <c r="F14" s="19"/>
      <c r="G14" s="92">
        <f t="shared" si="0"/>
        <v>0</v>
      </c>
    </row>
    <row r="15" spans="1:7" ht="21.75" customHeight="1">
      <c r="A15" s="101"/>
      <c r="B15" s="108"/>
      <c r="C15" s="17" t="s">
        <v>7</v>
      </c>
      <c r="D15" s="20"/>
      <c r="E15" s="18">
        <v>84</v>
      </c>
      <c r="F15" s="19"/>
      <c r="G15" s="60">
        <f t="shared" si="0"/>
        <v>0</v>
      </c>
    </row>
    <row r="16" spans="1:7" ht="16.5" customHeight="1">
      <c r="A16" s="101" t="s">
        <v>12</v>
      </c>
      <c r="B16" s="108" t="s">
        <v>13</v>
      </c>
      <c r="C16" s="17" t="s">
        <v>6</v>
      </c>
      <c r="D16" s="17">
        <v>0</v>
      </c>
      <c r="E16" s="23">
        <v>0</v>
      </c>
      <c r="F16" s="23"/>
      <c r="G16" s="60"/>
    </row>
    <row r="17" spans="1:7" ht="24" customHeight="1">
      <c r="A17" s="101"/>
      <c r="B17" s="108"/>
      <c r="C17" s="17" t="s">
        <v>7</v>
      </c>
      <c r="D17" s="20"/>
      <c r="E17" s="24">
        <v>0</v>
      </c>
      <c r="F17" s="24"/>
      <c r="G17" s="60"/>
    </row>
    <row r="18" spans="1:119" s="29" customFormat="1" ht="23.25" customHeight="1">
      <c r="A18" s="25"/>
      <c r="B18" s="26" t="s">
        <v>14</v>
      </c>
      <c r="C18" s="27" t="s">
        <v>6</v>
      </c>
      <c r="D18" s="27"/>
      <c r="E18" s="28">
        <f>E10+E12+E14+E16</f>
        <v>8</v>
      </c>
      <c r="F18" s="28">
        <f>F10+F12+F14+F16</f>
        <v>1</v>
      </c>
      <c r="G18" s="60">
        <f>(G10+G12+G14)/3</f>
        <v>0.05555555555555555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</row>
    <row r="19" spans="1:119" ht="19.5" customHeight="1">
      <c r="A19" s="18"/>
      <c r="B19" s="30" t="s">
        <v>15</v>
      </c>
      <c r="C19" s="17" t="s">
        <v>7</v>
      </c>
      <c r="D19" s="17"/>
      <c r="E19" s="31">
        <f>E15+E13+E11</f>
        <v>136.79999999999998</v>
      </c>
      <c r="F19" s="32">
        <f>F15+F13+F11</f>
        <v>21</v>
      </c>
      <c r="G19" s="60">
        <f>F19/E19</f>
        <v>0.15350877192982457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</row>
    <row r="20" spans="1:119" s="36" customFormat="1" ht="25.5" customHeight="1">
      <c r="A20" s="33"/>
      <c r="B20" s="34" t="s">
        <v>16</v>
      </c>
      <c r="C20" s="35" t="s">
        <v>17</v>
      </c>
      <c r="D20" s="35"/>
      <c r="E20" s="33"/>
      <c r="F20" s="33"/>
      <c r="G20" s="60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</row>
    <row r="21" spans="1:7" ht="19.5" customHeight="1">
      <c r="A21" s="21"/>
      <c r="B21" s="109" t="s">
        <v>18</v>
      </c>
      <c r="C21" s="110"/>
      <c r="D21" s="37"/>
      <c r="E21" s="37"/>
      <c r="F21" s="38"/>
      <c r="G21" s="60"/>
    </row>
    <row r="22" spans="1:7" ht="12.75" customHeight="1">
      <c r="A22" s="101" t="s">
        <v>19</v>
      </c>
      <c r="B22" s="108" t="s">
        <v>20</v>
      </c>
      <c r="C22" s="17" t="s">
        <v>21</v>
      </c>
      <c r="D22" s="17">
        <v>2699</v>
      </c>
      <c r="E22" s="21">
        <v>50</v>
      </c>
      <c r="F22" s="18"/>
      <c r="G22" s="92">
        <f aca="true" t="shared" si="1" ref="G22:G31">F22/E22</f>
        <v>0</v>
      </c>
    </row>
    <row r="23" spans="1:7" ht="13.5" customHeight="1">
      <c r="A23" s="101"/>
      <c r="B23" s="108"/>
      <c r="C23" s="17" t="s">
        <v>7</v>
      </c>
      <c r="D23" s="20"/>
      <c r="E23" s="18">
        <v>84</v>
      </c>
      <c r="F23" s="18"/>
      <c r="G23" s="60">
        <f t="shared" si="1"/>
        <v>0</v>
      </c>
    </row>
    <row r="24" spans="1:7" ht="13.5" customHeight="1">
      <c r="A24" s="101" t="s">
        <v>22</v>
      </c>
      <c r="B24" s="108" t="s">
        <v>23</v>
      </c>
      <c r="C24" s="17" t="s">
        <v>21</v>
      </c>
      <c r="D24" s="17">
        <v>781900</v>
      </c>
      <c r="E24" s="19">
        <v>60970</v>
      </c>
      <c r="F24" s="19">
        <v>25630</v>
      </c>
      <c r="G24" s="92">
        <f t="shared" si="1"/>
        <v>0.4203706741020174</v>
      </c>
    </row>
    <row r="25" spans="1:7" ht="13.5" customHeight="1">
      <c r="A25" s="101"/>
      <c r="B25" s="108"/>
      <c r="C25" s="17" t="s">
        <v>7</v>
      </c>
      <c r="D25" s="20"/>
      <c r="E25" s="19"/>
      <c r="F25" s="19"/>
      <c r="G25" s="60" t="e">
        <f t="shared" si="1"/>
        <v>#DIV/0!</v>
      </c>
    </row>
    <row r="26" spans="1:7" ht="18.75" customHeight="1">
      <c r="A26" s="101" t="s">
        <v>24</v>
      </c>
      <c r="B26" s="108" t="s">
        <v>25</v>
      </c>
      <c r="C26" s="17" t="s">
        <v>6</v>
      </c>
      <c r="D26" s="17">
        <v>202</v>
      </c>
      <c r="E26" s="31">
        <v>31</v>
      </c>
      <c r="F26" s="31">
        <v>15</v>
      </c>
      <c r="G26" s="92">
        <f t="shared" si="1"/>
        <v>0.4838709677419355</v>
      </c>
    </row>
    <row r="27" spans="1:7" ht="12.75" customHeight="1">
      <c r="A27" s="101"/>
      <c r="B27" s="108"/>
      <c r="C27" s="17" t="s">
        <v>7</v>
      </c>
      <c r="D27" s="20"/>
      <c r="E27" s="31"/>
      <c r="F27" s="31"/>
      <c r="G27" s="60" t="e">
        <f t="shared" si="1"/>
        <v>#DIV/0!</v>
      </c>
    </row>
    <row r="28" spans="1:7" ht="13.5" customHeight="1">
      <c r="A28" s="101" t="s">
        <v>26</v>
      </c>
      <c r="B28" s="111" t="s">
        <v>27</v>
      </c>
      <c r="C28" s="40" t="s">
        <v>21</v>
      </c>
      <c r="D28" s="40">
        <v>185480</v>
      </c>
      <c r="E28" s="41">
        <v>60</v>
      </c>
      <c r="F28" s="19">
        <v>10</v>
      </c>
      <c r="G28" s="92">
        <f t="shared" si="1"/>
        <v>0.16666666666666666</v>
      </c>
    </row>
    <row r="29" spans="1:7" ht="13.5" customHeight="1">
      <c r="A29" s="101"/>
      <c r="B29" s="111"/>
      <c r="C29" s="40" t="s">
        <v>88</v>
      </c>
      <c r="D29" s="20"/>
      <c r="E29" s="41">
        <v>129.6</v>
      </c>
      <c r="F29" s="42">
        <v>10</v>
      </c>
      <c r="G29" s="60">
        <f t="shared" si="1"/>
        <v>0.0771604938271605</v>
      </c>
    </row>
    <row r="30" spans="1:7" ht="18.75" customHeight="1">
      <c r="A30" s="101" t="s">
        <v>28</v>
      </c>
      <c r="B30" s="111" t="s">
        <v>29</v>
      </c>
      <c r="C30" s="40" t="s">
        <v>21</v>
      </c>
      <c r="D30" s="40">
        <v>16800</v>
      </c>
      <c r="E30" s="43">
        <v>25</v>
      </c>
      <c r="F30" s="19">
        <v>25</v>
      </c>
      <c r="G30" s="60">
        <f t="shared" si="1"/>
        <v>1</v>
      </c>
    </row>
    <row r="31" spans="1:7" ht="24.75" customHeight="1">
      <c r="A31" s="101"/>
      <c r="B31" s="111"/>
      <c r="C31" s="40" t="s">
        <v>7</v>
      </c>
      <c r="D31" s="20"/>
      <c r="E31" s="43">
        <v>46</v>
      </c>
      <c r="F31" s="19">
        <f>E31/E30*F30</f>
        <v>46</v>
      </c>
      <c r="G31" s="60">
        <f t="shared" si="1"/>
        <v>1</v>
      </c>
    </row>
    <row r="32" spans="1:7" ht="30" customHeight="1">
      <c r="A32" s="101" t="s">
        <v>91</v>
      </c>
      <c r="B32" s="111" t="s">
        <v>92</v>
      </c>
      <c r="C32" s="40" t="s">
        <v>93</v>
      </c>
      <c r="D32" s="20"/>
      <c r="E32" s="21"/>
      <c r="F32" s="21"/>
      <c r="G32" s="60"/>
    </row>
    <row r="33" spans="1:7" ht="35.25" customHeight="1">
      <c r="A33" s="101"/>
      <c r="B33" s="111"/>
      <c r="C33" s="40" t="s">
        <v>94</v>
      </c>
      <c r="D33" s="20"/>
      <c r="E33" s="21"/>
      <c r="F33" s="21"/>
      <c r="G33" s="60"/>
    </row>
    <row r="34" spans="1:7" ht="15.75" customHeight="1">
      <c r="A34" s="28"/>
      <c r="B34" s="26" t="s">
        <v>14</v>
      </c>
      <c r="C34" s="27" t="s">
        <v>6</v>
      </c>
      <c r="D34" s="27"/>
      <c r="E34" s="31">
        <f>E22+E24+E26+E28</f>
        <v>61111</v>
      </c>
      <c r="F34" s="44">
        <f>F22+F24+F26+F28+F30</f>
        <v>25680</v>
      </c>
      <c r="G34" s="60">
        <f>(G22+G24+G26+G28+G30)/5</f>
        <v>0.414181661702124</v>
      </c>
    </row>
    <row r="35" spans="1:7" ht="21" customHeight="1">
      <c r="A35" s="31"/>
      <c r="B35" s="45" t="s">
        <v>15</v>
      </c>
      <c r="C35" s="46" t="s">
        <v>30</v>
      </c>
      <c r="D35" s="46"/>
      <c r="E35" s="31">
        <f>E31+E29+E27+E25+E23</f>
        <v>259.6</v>
      </c>
      <c r="F35" s="44">
        <f>F23+F25+F27+F29+F31</f>
        <v>56</v>
      </c>
      <c r="G35" s="60">
        <f>F35/E35</f>
        <v>0.21571648690292755</v>
      </c>
    </row>
    <row r="36" spans="1:7" ht="27" customHeight="1">
      <c r="A36" s="33"/>
      <c r="B36" s="34" t="s">
        <v>31</v>
      </c>
      <c r="C36" s="35" t="s">
        <v>17</v>
      </c>
      <c r="D36" s="35"/>
      <c r="E36" s="33"/>
      <c r="F36" s="33"/>
      <c r="G36" s="60"/>
    </row>
    <row r="37" spans="1:7" ht="25.5" customHeight="1">
      <c r="A37" s="47"/>
      <c r="B37" s="112" t="s">
        <v>114</v>
      </c>
      <c r="C37" s="113"/>
      <c r="D37" s="48"/>
      <c r="E37" s="49"/>
      <c r="F37" s="19"/>
      <c r="G37" s="60"/>
    </row>
    <row r="38" spans="1:7" ht="14.25" customHeight="1">
      <c r="A38" s="101" t="s">
        <v>32</v>
      </c>
      <c r="B38" s="111" t="s">
        <v>33</v>
      </c>
      <c r="C38" s="40" t="s">
        <v>34</v>
      </c>
      <c r="D38" s="40"/>
      <c r="E38" s="43">
        <v>6</v>
      </c>
      <c r="F38" s="43">
        <v>6</v>
      </c>
      <c r="G38" s="92">
        <f>F38/E38</f>
        <v>1</v>
      </c>
    </row>
    <row r="39" spans="1:7" ht="47.25" customHeight="1">
      <c r="A39" s="101"/>
      <c r="B39" s="111"/>
      <c r="C39" s="40" t="s">
        <v>7</v>
      </c>
      <c r="D39" s="20"/>
      <c r="E39" s="43">
        <v>3</v>
      </c>
      <c r="F39" s="50">
        <v>3</v>
      </c>
      <c r="G39" s="60">
        <f>F39/E39</f>
        <v>1</v>
      </c>
    </row>
    <row r="40" spans="1:7" ht="13.5" customHeight="1">
      <c r="A40" s="101" t="s">
        <v>35</v>
      </c>
      <c r="B40" s="111" t="s">
        <v>36</v>
      </c>
      <c r="C40" s="40" t="s">
        <v>34</v>
      </c>
      <c r="D40" s="20"/>
      <c r="E40" s="43"/>
      <c r="F40" s="19"/>
      <c r="G40" s="60"/>
    </row>
    <row r="41" spans="1:7" ht="13.5" customHeight="1">
      <c r="A41" s="101"/>
      <c r="B41" s="111"/>
      <c r="C41" s="40" t="s">
        <v>7</v>
      </c>
      <c r="D41" s="20"/>
      <c r="E41" s="43"/>
      <c r="F41" s="19"/>
      <c r="G41" s="60"/>
    </row>
    <row r="42" spans="1:7" ht="13.5" customHeight="1">
      <c r="A42" s="101" t="s">
        <v>37</v>
      </c>
      <c r="B42" s="111" t="s">
        <v>38</v>
      </c>
      <c r="C42" s="40" t="s">
        <v>34</v>
      </c>
      <c r="D42" s="20"/>
      <c r="E42" s="51">
        <v>6</v>
      </c>
      <c r="F42" s="19">
        <v>6</v>
      </c>
      <c r="G42" s="92">
        <f>F42/E42</f>
        <v>1</v>
      </c>
    </row>
    <row r="43" spans="1:7" ht="13.5" customHeight="1">
      <c r="A43" s="101"/>
      <c r="B43" s="111"/>
      <c r="C43" s="40" t="s">
        <v>7</v>
      </c>
      <c r="D43" s="20"/>
      <c r="E43" s="43">
        <v>3</v>
      </c>
      <c r="F43" s="52">
        <v>3</v>
      </c>
      <c r="G43" s="60">
        <f>F43/E43</f>
        <v>1</v>
      </c>
    </row>
    <row r="44" spans="1:7" ht="13.5" customHeight="1">
      <c r="A44" s="101" t="s">
        <v>39</v>
      </c>
      <c r="B44" s="111" t="s">
        <v>40</v>
      </c>
      <c r="C44" s="40" t="s">
        <v>6</v>
      </c>
      <c r="D44" s="40">
        <v>0</v>
      </c>
      <c r="E44" s="41"/>
      <c r="F44" s="19"/>
      <c r="G44" s="60"/>
    </row>
    <row r="45" spans="1:7" ht="13.5" customHeight="1">
      <c r="A45" s="101"/>
      <c r="B45" s="111"/>
      <c r="C45" s="40" t="s">
        <v>7</v>
      </c>
      <c r="D45" s="20"/>
      <c r="E45" s="41"/>
      <c r="F45" s="19"/>
      <c r="G45" s="60"/>
    </row>
    <row r="46" spans="1:7" ht="12.75" customHeight="1" hidden="1" thickBot="1">
      <c r="A46" s="18" t="s">
        <v>41</v>
      </c>
      <c r="B46" s="39" t="s">
        <v>42</v>
      </c>
      <c r="C46" s="40" t="s">
        <v>6</v>
      </c>
      <c r="D46" s="20"/>
      <c r="E46" s="41"/>
      <c r="F46" s="19"/>
      <c r="G46" s="60"/>
    </row>
    <row r="47" spans="1:7" ht="12.75" customHeight="1">
      <c r="A47" s="101" t="s">
        <v>43</v>
      </c>
      <c r="B47" s="111" t="s">
        <v>44</v>
      </c>
      <c r="C47" s="40" t="s">
        <v>34</v>
      </c>
      <c r="D47" s="20"/>
      <c r="E47" s="41"/>
      <c r="F47" s="19"/>
      <c r="G47" s="60"/>
    </row>
    <row r="48" spans="1:7" ht="13.5" customHeight="1">
      <c r="A48" s="101"/>
      <c r="B48" s="111"/>
      <c r="C48" s="40" t="s">
        <v>7</v>
      </c>
      <c r="D48" s="20"/>
      <c r="E48" s="41"/>
      <c r="F48" s="19"/>
      <c r="G48" s="60"/>
    </row>
    <row r="49" spans="1:7" ht="13.5" customHeight="1">
      <c r="A49" s="101" t="s">
        <v>45</v>
      </c>
      <c r="B49" s="111" t="s">
        <v>46</v>
      </c>
      <c r="C49" s="40" t="s">
        <v>34</v>
      </c>
      <c r="D49" s="20"/>
      <c r="E49" s="53"/>
      <c r="F49" s="23"/>
      <c r="G49" s="60"/>
    </row>
    <row r="50" spans="1:7" ht="13.5" customHeight="1">
      <c r="A50" s="101"/>
      <c r="B50" s="111"/>
      <c r="C50" s="40" t="s">
        <v>7</v>
      </c>
      <c r="D50" s="20"/>
      <c r="E50" s="53"/>
      <c r="F50" s="23"/>
      <c r="G50" s="60"/>
    </row>
    <row r="51" spans="1:7" ht="13.5" customHeight="1">
      <c r="A51" s="101" t="s">
        <v>47</v>
      </c>
      <c r="B51" s="111" t="s">
        <v>48</v>
      </c>
      <c r="C51" s="40" t="s">
        <v>6</v>
      </c>
      <c r="D51" s="20"/>
      <c r="E51" s="41">
        <v>1</v>
      </c>
      <c r="F51" s="19"/>
      <c r="G51" s="92">
        <f aca="true" t="shared" si="2" ref="G51:G56">F51/E51</f>
        <v>0</v>
      </c>
    </row>
    <row r="52" spans="1:7" ht="13.5" customHeight="1">
      <c r="A52" s="101"/>
      <c r="B52" s="111"/>
      <c r="C52" s="40" t="s">
        <v>7</v>
      </c>
      <c r="D52" s="20"/>
      <c r="E52" s="41">
        <v>2.4</v>
      </c>
      <c r="F52" s="19"/>
      <c r="G52" s="60">
        <f t="shared" si="2"/>
        <v>0</v>
      </c>
    </row>
    <row r="53" spans="1:7" ht="13.5" customHeight="1">
      <c r="A53" s="101" t="s">
        <v>49</v>
      </c>
      <c r="B53" s="114" t="s">
        <v>50</v>
      </c>
      <c r="C53" s="54" t="s">
        <v>21</v>
      </c>
      <c r="D53" s="20"/>
      <c r="E53" s="41">
        <v>120</v>
      </c>
      <c r="F53" s="41">
        <v>28</v>
      </c>
      <c r="G53" s="92">
        <f t="shared" si="2"/>
        <v>0.23333333333333334</v>
      </c>
    </row>
    <row r="54" spans="1:7" ht="25.5" customHeight="1">
      <c r="A54" s="101"/>
      <c r="B54" s="114"/>
      <c r="C54" s="54" t="s">
        <v>7</v>
      </c>
      <c r="D54" s="20"/>
      <c r="E54" s="41">
        <v>6.6</v>
      </c>
      <c r="F54" s="41">
        <f>E54/E53*F53</f>
        <v>1.54</v>
      </c>
      <c r="G54" s="60">
        <f t="shared" si="2"/>
        <v>0.23333333333333336</v>
      </c>
    </row>
    <row r="55" spans="1:8" ht="13.5" customHeight="1">
      <c r="A55" s="101" t="s">
        <v>51</v>
      </c>
      <c r="B55" s="114" t="s">
        <v>52</v>
      </c>
      <c r="C55" s="54" t="s">
        <v>53</v>
      </c>
      <c r="D55" s="54">
        <v>41831</v>
      </c>
      <c r="E55" s="41">
        <v>552</v>
      </c>
      <c r="F55" s="41">
        <v>280</v>
      </c>
      <c r="G55" s="92">
        <f t="shared" si="2"/>
        <v>0.5072463768115942</v>
      </c>
      <c r="H55" s="4" t="s">
        <v>121</v>
      </c>
    </row>
    <row r="56" spans="1:7" ht="26.25" customHeight="1">
      <c r="A56" s="101"/>
      <c r="B56" s="114"/>
      <c r="C56" s="54" t="s">
        <v>7</v>
      </c>
      <c r="D56" s="20"/>
      <c r="E56" s="41">
        <v>615.9</v>
      </c>
      <c r="F56" s="41">
        <f>E56/E55*F55</f>
        <v>312.4130434782608</v>
      </c>
      <c r="G56" s="60">
        <f t="shared" si="2"/>
        <v>0.5072463768115941</v>
      </c>
    </row>
    <row r="57" spans="1:7" ht="13.5" customHeight="1">
      <c r="A57" s="101" t="s">
        <v>54</v>
      </c>
      <c r="B57" s="114" t="s">
        <v>55</v>
      </c>
      <c r="C57" s="54" t="s">
        <v>21</v>
      </c>
      <c r="D57" s="20"/>
      <c r="E57" s="53"/>
      <c r="F57" s="23"/>
      <c r="G57" s="60"/>
    </row>
    <row r="58" spans="1:7" ht="13.5" customHeight="1">
      <c r="A58" s="101"/>
      <c r="B58" s="114"/>
      <c r="C58" s="54" t="s">
        <v>7</v>
      </c>
      <c r="D58" s="20"/>
      <c r="E58" s="53"/>
      <c r="F58" s="23"/>
      <c r="G58" s="60"/>
    </row>
    <row r="59" spans="1:7" ht="13.5" customHeight="1">
      <c r="A59" s="101" t="s">
        <v>56</v>
      </c>
      <c r="B59" s="114" t="s">
        <v>57</v>
      </c>
      <c r="C59" s="54" t="s">
        <v>34</v>
      </c>
      <c r="D59" s="20"/>
      <c r="E59" s="41"/>
      <c r="F59" s="21"/>
      <c r="G59" s="60"/>
    </row>
    <row r="60" spans="1:7" ht="13.5" customHeight="1">
      <c r="A60" s="101"/>
      <c r="B60" s="114"/>
      <c r="C60" s="54" t="s">
        <v>7</v>
      </c>
      <c r="D60" s="20"/>
      <c r="E60" s="41"/>
      <c r="F60" s="21"/>
      <c r="G60" s="60"/>
    </row>
    <row r="61" spans="1:7" ht="13.5" customHeight="1">
      <c r="A61" s="101" t="s">
        <v>58</v>
      </c>
      <c r="B61" s="114" t="s">
        <v>59</v>
      </c>
      <c r="C61" s="54" t="s">
        <v>6</v>
      </c>
      <c r="D61" s="20"/>
      <c r="E61" s="41">
        <v>4</v>
      </c>
      <c r="F61" s="21">
        <v>1</v>
      </c>
      <c r="G61" s="92">
        <f aca="true" t="shared" si="3" ref="G61:G66">F61/E61</f>
        <v>0.25</v>
      </c>
    </row>
    <row r="62" spans="1:7" ht="13.5" customHeight="1">
      <c r="A62" s="101"/>
      <c r="B62" s="114"/>
      <c r="C62" s="54" t="s">
        <v>7</v>
      </c>
      <c r="D62" s="20"/>
      <c r="E62" s="41">
        <v>76</v>
      </c>
      <c r="F62" s="55">
        <v>40</v>
      </c>
      <c r="G62" s="60">
        <f t="shared" si="3"/>
        <v>0.5263157894736842</v>
      </c>
    </row>
    <row r="63" spans="1:7" ht="13.5" customHeight="1">
      <c r="A63" s="101" t="s">
        <v>60</v>
      </c>
      <c r="B63" s="111" t="s">
        <v>61</v>
      </c>
      <c r="C63" s="40" t="s">
        <v>53</v>
      </c>
      <c r="D63" s="20"/>
      <c r="E63" s="51"/>
      <c r="F63" s="51"/>
      <c r="G63" s="95"/>
    </row>
    <row r="64" spans="1:7" ht="13.5" customHeight="1">
      <c r="A64" s="101"/>
      <c r="B64" s="111"/>
      <c r="C64" s="40" t="s">
        <v>7</v>
      </c>
      <c r="D64" s="20"/>
      <c r="E64" s="51"/>
      <c r="F64" s="51"/>
      <c r="G64" s="60"/>
    </row>
    <row r="65" spans="1:7" ht="16.5" customHeight="1">
      <c r="A65" s="101" t="s">
        <v>62</v>
      </c>
      <c r="B65" s="111" t="s">
        <v>63</v>
      </c>
      <c r="C65" s="40" t="s">
        <v>6</v>
      </c>
      <c r="D65" s="40">
        <v>303</v>
      </c>
      <c r="E65" s="41">
        <v>2</v>
      </c>
      <c r="F65" s="21"/>
      <c r="G65" s="92">
        <f t="shared" si="3"/>
        <v>0</v>
      </c>
    </row>
    <row r="66" spans="1:7" ht="13.5" customHeight="1">
      <c r="A66" s="101"/>
      <c r="B66" s="111"/>
      <c r="C66" s="40" t="s">
        <v>7</v>
      </c>
      <c r="D66" s="20"/>
      <c r="E66" s="41">
        <v>18</v>
      </c>
      <c r="F66" s="21"/>
      <c r="G66" s="60">
        <f t="shared" si="3"/>
        <v>0</v>
      </c>
    </row>
    <row r="67" spans="1:7" ht="23.25" customHeight="1">
      <c r="A67" s="18" t="s">
        <v>64</v>
      </c>
      <c r="B67" s="39" t="s">
        <v>65</v>
      </c>
      <c r="C67" s="40" t="s">
        <v>34</v>
      </c>
      <c r="D67" s="20"/>
      <c r="E67" s="41">
        <v>67</v>
      </c>
      <c r="F67" s="19"/>
      <c r="G67" s="60"/>
    </row>
    <row r="68" spans="1:7" ht="13.5" customHeight="1">
      <c r="A68" s="101" t="s">
        <v>66</v>
      </c>
      <c r="B68" s="111" t="s">
        <v>67</v>
      </c>
      <c r="C68" s="40" t="s">
        <v>6</v>
      </c>
      <c r="D68" s="20"/>
      <c r="E68" s="41"/>
      <c r="F68" s="21"/>
      <c r="G68" s="60"/>
    </row>
    <row r="69" spans="1:7" ht="13.5" customHeight="1">
      <c r="A69" s="101"/>
      <c r="B69" s="111"/>
      <c r="C69" s="40" t="s">
        <v>7</v>
      </c>
      <c r="D69" s="20"/>
      <c r="E69" s="41"/>
      <c r="F69" s="21"/>
      <c r="G69" s="60"/>
    </row>
    <row r="70" spans="1:7" ht="21.75" customHeight="1">
      <c r="A70" s="101" t="s">
        <v>68</v>
      </c>
      <c r="B70" s="111" t="s">
        <v>115</v>
      </c>
      <c r="C70" s="56" t="s">
        <v>6</v>
      </c>
      <c r="D70" s="57"/>
      <c r="E70" s="19"/>
      <c r="F70" s="19"/>
      <c r="G70" s="60"/>
    </row>
    <row r="71" spans="1:7" ht="21" customHeight="1">
      <c r="A71" s="101"/>
      <c r="B71" s="111"/>
      <c r="C71" s="56" t="s">
        <v>96</v>
      </c>
      <c r="D71" s="57"/>
      <c r="E71" s="19"/>
      <c r="F71" s="19"/>
      <c r="G71" s="60"/>
    </row>
    <row r="72" spans="1:7" ht="23.25" customHeight="1">
      <c r="A72" s="101" t="s">
        <v>95</v>
      </c>
      <c r="B72" s="111" t="s">
        <v>116</v>
      </c>
      <c r="C72" s="56" t="s">
        <v>6</v>
      </c>
      <c r="D72" s="57"/>
      <c r="E72" s="19"/>
      <c r="F72" s="19"/>
      <c r="G72" s="60"/>
    </row>
    <row r="73" spans="1:7" ht="18.75" customHeight="1">
      <c r="A73" s="101"/>
      <c r="B73" s="111"/>
      <c r="C73" s="56" t="s">
        <v>96</v>
      </c>
      <c r="D73" s="57"/>
      <c r="E73" s="19"/>
      <c r="F73" s="19"/>
      <c r="G73" s="60"/>
    </row>
    <row r="74" spans="1:7" ht="20.25" customHeight="1">
      <c r="A74" s="101" t="s">
        <v>97</v>
      </c>
      <c r="B74" s="111" t="s">
        <v>105</v>
      </c>
      <c r="C74" s="56" t="s">
        <v>6</v>
      </c>
      <c r="D74" s="56">
        <v>25</v>
      </c>
      <c r="E74" s="19">
        <v>0</v>
      </c>
      <c r="F74" s="19">
        <v>0</v>
      </c>
      <c r="G74" s="60">
        <v>0</v>
      </c>
    </row>
    <row r="75" spans="1:7" ht="21.75" customHeight="1">
      <c r="A75" s="101"/>
      <c r="B75" s="111"/>
      <c r="C75" s="56" t="s">
        <v>96</v>
      </c>
      <c r="D75" s="57"/>
      <c r="E75" s="19">
        <v>0</v>
      </c>
      <c r="F75" s="19">
        <v>0</v>
      </c>
      <c r="G75" s="60">
        <v>0</v>
      </c>
    </row>
    <row r="76" spans="1:96" s="29" customFormat="1" ht="13.5" customHeight="1">
      <c r="A76" s="26"/>
      <c r="B76" s="26" t="s">
        <v>14</v>
      </c>
      <c r="C76" s="27" t="s">
        <v>6</v>
      </c>
      <c r="D76" s="27"/>
      <c r="E76" s="58">
        <f>E68+E65+E63+E61+E59+E57+E55+E53+E51+E49+E47+E44+E42+E40+E38</f>
        <v>691</v>
      </c>
      <c r="F76" s="58">
        <f>F68+F65+F63+F61+F59+F57+F55+F53+F51+F49+F47+F44+F42+F40+F38</f>
        <v>321</v>
      </c>
      <c r="G76" s="60">
        <f>(G38+G42+G51+G53+G55+G61+G63+G65)/8</f>
        <v>0.37382246376811595</v>
      </c>
      <c r="H76" s="5"/>
      <c r="I76" s="5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</row>
    <row r="77" spans="1:10" ht="13.5" customHeight="1">
      <c r="A77" s="31"/>
      <c r="B77" s="45" t="s">
        <v>15</v>
      </c>
      <c r="C77" s="46" t="s">
        <v>7</v>
      </c>
      <c r="D77" s="46"/>
      <c r="E77" s="58">
        <f>E69+E66+E64+E62+E60+E58+E56+E54+E52+E50+E48+E45+E43+E41+E39</f>
        <v>724.9</v>
      </c>
      <c r="F77" s="58">
        <f>F69+F66+F64+F62+F60+F58+F56+F54+F52+F50+F48+F45+F43+F41+F39</f>
        <v>359.95304347826084</v>
      </c>
      <c r="G77" s="60">
        <f>F77/E77</f>
        <v>0.49655544692821196</v>
      </c>
      <c r="J77" s="4" t="s">
        <v>112</v>
      </c>
    </row>
    <row r="78" spans="1:7" ht="27" customHeight="1">
      <c r="A78" s="33"/>
      <c r="B78" s="34" t="s">
        <v>16</v>
      </c>
      <c r="C78" s="35" t="s">
        <v>17</v>
      </c>
      <c r="D78" s="35"/>
      <c r="E78" s="33"/>
      <c r="F78" s="33"/>
      <c r="G78" s="60"/>
    </row>
    <row r="79" spans="1:7" ht="23.25" customHeight="1">
      <c r="A79" s="21"/>
      <c r="B79" s="115" t="s">
        <v>69</v>
      </c>
      <c r="C79" s="116"/>
      <c r="D79" s="59"/>
      <c r="E79" s="59"/>
      <c r="F79" s="59"/>
      <c r="G79" s="60"/>
    </row>
    <row r="80" spans="1:7" ht="13.5" customHeight="1">
      <c r="A80" s="101" t="s">
        <v>70</v>
      </c>
      <c r="B80" s="111" t="s">
        <v>71</v>
      </c>
      <c r="C80" s="40" t="s">
        <v>72</v>
      </c>
      <c r="D80" s="20"/>
      <c r="E80" s="19">
        <v>0</v>
      </c>
      <c r="F80" s="21"/>
      <c r="G80" s="60"/>
    </row>
    <row r="81" spans="1:7" ht="13.5" customHeight="1">
      <c r="A81" s="101"/>
      <c r="B81" s="111"/>
      <c r="C81" s="40" t="s">
        <v>7</v>
      </c>
      <c r="D81" s="20"/>
      <c r="E81" s="19">
        <v>0</v>
      </c>
      <c r="F81" s="19"/>
      <c r="G81" s="60"/>
    </row>
    <row r="82" spans="1:7" ht="13.5" customHeight="1">
      <c r="A82" s="101" t="s">
        <v>73</v>
      </c>
      <c r="B82" s="111" t="s">
        <v>74</v>
      </c>
      <c r="C82" s="40" t="s">
        <v>72</v>
      </c>
      <c r="D82" s="20"/>
      <c r="E82" s="19">
        <v>0.028</v>
      </c>
      <c r="F82" s="19"/>
      <c r="G82" s="60"/>
    </row>
    <row r="83" spans="1:7" ht="13.5" customHeight="1">
      <c r="A83" s="101"/>
      <c r="B83" s="111"/>
      <c r="C83" s="40" t="s">
        <v>7</v>
      </c>
      <c r="D83" s="20"/>
      <c r="E83" s="61">
        <v>121</v>
      </c>
      <c r="F83" s="19"/>
      <c r="G83" s="60"/>
    </row>
    <row r="84" spans="1:7" ht="13.5" customHeight="1">
      <c r="A84" s="101" t="s">
        <v>75</v>
      </c>
      <c r="B84" s="111" t="s">
        <v>76</v>
      </c>
      <c r="C84" s="40" t="s">
        <v>77</v>
      </c>
      <c r="D84" s="20"/>
      <c r="E84" s="19">
        <v>0.0868</v>
      </c>
      <c r="F84" s="19"/>
      <c r="G84" s="60">
        <f>F84/E84</f>
        <v>0</v>
      </c>
    </row>
    <row r="85" spans="1:7" ht="13.5" customHeight="1">
      <c r="A85" s="101"/>
      <c r="B85" s="111"/>
      <c r="C85" s="40" t="s">
        <v>7</v>
      </c>
      <c r="D85" s="20"/>
      <c r="E85" s="19">
        <v>104.2</v>
      </c>
      <c r="F85" s="19"/>
      <c r="G85" s="60">
        <f>F85/E85</f>
        <v>0</v>
      </c>
    </row>
    <row r="86" spans="1:7" ht="17.25" customHeight="1">
      <c r="A86" s="101" t="s">
        <v>78</v>
      </c>
      <c r="B86" s="111" t="s">
        <v>79</v>
      </c>
      <c r="C86" s="40" t="s">
        <v>72</v>
      </c>
      <c r="D86" s="20"/>
      <c r="E86" s="19">
        <v>0</v>
      </c>
      <c r="F86" s="19"/>
      <c r="G86" s="60"/>
    </row>
    <row r="87" spans="1:7" ht="21.75" customHeight="1">
      <c r="A87" s="101"/>
      <c r="B87" s="111"/>
      <c r="C87" s="40" t="s">
        <v>7</v>
      </c>
      <c r="D87" s="20"/>
      <c r="E87" s="19">
        <v>0</v>
      </c>
      <c r="F87" s="19"/>
      <c r="G87" s="60"/>
    </row>
    <row r="88" spans="1:7" ht="19.5" customHeight="1">
      <c r="A88" s="18"/>
      <c r="B88" s="62" t="s">
        <v>15</v>
      </c>
      <c r="C88" s="40" t="s">
        <v>7</v>
      </c>
      <c r="D88" s="20"/>
      <c r="E88" s="61">
        <f>E87+E85+E83+E81</f>
        <v>225.2</v>
      </c>
      <c r="F88" s="61">
        <f>F87+F85+F83+F81</f>
        <v>0</v>
      </c>
      <c r="G88" s="60">
        <f>F88/E88</f>
        <v>0</v>
      </c>
    </row>
    <row r="89" spans="1:11" ht="21.75" customHeight="1">
      <c r="A89" s="21"/>
      <c r="B89" s="115" t="s">
        <v>80</v>
      </c>
      <c r="C89" s="116"/>
      <c r="D89" s="59"/>
      <c r="E89" s="19"/>
      <c r="F89" s="19" t="s">
        <v>111</v>
      </c>
      <c r="G89" s="60"/>
      <c r="K89" s="4" t="s">
        <v>113</v>
      </c>
    </row>
    <row r="90" spans="1:7" ht="21.75" customHeight="1">
      <c r="A90" s="101" t="s">
        <v>81</v>
      </c>
      <c r="B90" s="111" t="s">
        <v>82</v>
      </c>
      <c r="C90" s="40" t="s">
        <v>6</v>
      </c>
      <c r="D90" s="40">
        <v>5</v>
      </c>
      <c r="E90" s="19">
        <v>5</v>
      </c>
      <c r="F90" s="19">
        <v>5</v>
      </c>
      <c r="G90" s="60">
        <f>F90/E90</f>
        <v>1</v>
      </c>
    </row>
    <row r="91" spans="1:7" ht="27.75" customHeight="1">
      <c r="A91" s="101"/>
      <c r="B91" s="111"/>
      <c r="C91" s="40" t="s">
        <v>7</v>
      </c>
      <c r="D91" s="20">
        <v>2</v>
      </c>
      <c r="E91" s="19">
        <v>0</v>
      </c>
      <c r="F91" s="19">
        <v>0</v>
      </c>
      <c r="G91" s="60">
        <v>0</v>
      </c>
    </row>
    <row r="92" spans="1:7" ht="15.75" customHeight="1">
      <c r="A92" s="101" t="s">
        <v>83</v>
      </c>
      <c r="B92" s="111" t="s">
        <v>84</v>
      </c>
      <c r="C92" s="40" t="s">
        <v>85</v>
      </c>
      <c r="D92" s="20"/>
      <c r="E92" s="19">
        <v>15</v>
      </c>
      <c r="F92" s="19"/>
      <c r="G92" s="60">
        <f>F92/E92</f>
        <v>0</v>
      </c>
    </row>
    <row r="93" spans="1:7" ht="17.25" customHeight="1">
      <c r="A93" s="101"/>
      <c r="B93" s="111"/>
      <c r="C93" s="40" t="s">
        <v>7</v>
      </c>
      <c r="D93" s="20"/>
      <c r="E93" s="19">
        <v>15</v>
      </c>
      <c r="F93" s="19"/>
      <c r="G93" s="60">
        <f>F93/E93</f>
        <v>0</v>
      </c>
    </row>
    <row r="94" spans="1:7" ht="13.5" customHeight="1">
      <c r="A94" s="18"/>
      <c r="B94" s="62" t="s">
        <v>15</v>
      </c>
      <c r="C94" s="40" t="s">
        <v>7</v>
      </c>
      <c r="D94" s="20"/>
      <c r="E94" s="19">
        <f>E93+E91</f>
        <v>15</v>
      </c>
      <c r="F94" s="19">
        <f>F93+F91</f>
        <v>0</v>
      </c>
      <c r="G94" s="60">
        <f>F94/E94</f>
        <v>0</v>
      </c>
    </row>
    <row r="95" spans="1:7" ht="19.5" customHeight="1">
      <c r="A95" s="63"/>
      <c r="B95" s="64" t="s">
        <v>98</v>
      </c>
      <c r="C95" s="40"/>
      <c r="D95" s="40"/>
      <c r="E95" s="19"/>
      <c r="F95" s="19"/>
      <c r="G95" s="60"/>
    </row>
    <row r="96" spans="1:7" ht="22.5" customHeight="1">
      <c r="A96" s="63" t="s">
        <v>99</v>
      </c>
      <c r="B96" s="65" t="s">
        <v>102</v>
      </c>
      <c r="C96" s="56" t="s">
        <v>96</v>
      </c>
      <c r="D96" s="57"/>
      <c r="E96" s="19">
        <v>39</v>
      </c>
      <c r="F96" s="19">
        <v>10</v>
      </c>
      <c r="G96" s="60">
        <f>F96/E96</f>
        <v>0.2564102564102564</v>
      </c>
    </row>
    <row r="97" spans="1:7" ht="24" customHeight="1">
      <c r="A97" s="63" t="s">
        <v>100</v>
      </c>
      <c r="B97" s="65" t="s">
        <v>103</v>
      </c>
      <c r="C97" s="56" t="s">
        <v>96</v>
      </c>
      <c r="D97" s="57"/>
      <c r="E97" s="19">
        <v>40</v>
      </c>
      <c r="F97" s="19">
        <v>10</v>
      </c>
      <c r="G97" s="60">
        <f>F97/E97</f>
        <v>0.25</v>
      </c>
    </row>
    <row r="98" spans="1:7" ht="24" customHeight="1">
      <c r="A98" s="63" t="s">
        <v>101</v>
      </c>
      <c r="B98" s="65" t="s">
        <v>104</v>
      </c>
      <c r="C98" s="56" t="s">
        <v>96</v>
      </c>
      <c r="D98" s="57"/>
      <c r="E98" s="19"/>
      <c r="F98" s="19"/>
      <c r="G98" s="60"/>
    </row>
    <row r="99" spans="1:7" ht="26.25" customHeight="1">
      <c r="A99" s="18"/>
      <c r="B99" s="62" t="s">
        <v>86</v>
      </c>
      <c r="C99" s="40" t="s">
        <v>30</v>
      </c>
      <c r="D99" s="20"/>
      <c r="E99" s="19">
        <f>E96+E97</f>
        <v>79</v>
      </c>
      <c r="F99" s="19">
        <f>F96+F97</f>
        <v>20</v>
      </c>
      <c r="G99" s="60">
        <f>F99/E99</f>
        <v>0.25316455696202533</v>
      </c>
    </row>
    <row r="100" spans="1:7" ht="17.25" customHeight="1">
      <c r="A100" s="18"/>
      <c r="B100" s="66" t="s">
        <v>87</v>
      </c>
      <c r="C100" s="40" t="s">
        <v>88</v>
      </c>
      <c r="D100" s="20"/>
      <c r="E100" s="67">
        <f>E99+E94+E88+E77+E35+E19</f>
        <v>1440.4999999999998</v>
      </c>
      <c r="F100" s="67">
        <f>F99+F94+F88+F77+F35+F19</f>
        <v>456.95304347826084</v>
      </c>
      <c r="G100" s="60">
        <f>F100/E100</f>
        <v>0.31721835715255875</v>
      </c>
    </row>
    <row r="101" spans="1:7" ht="18.75">
      <c r="A101" s="120" t="s">
        <v>89</v>
      </c>
      <c r="B101" s="120"/>
      <c r="C101" s="40" t="s">
        <v>30</v>
      </c>
      <c r="D101" s="20"/>
      <c r="E101" s="68"/>
      <c r="F101" s="69"/>
      <c r="G101" s="87"/>
    </row>
    <row r="102" spans="1:57" s="73" customFormat="1" ht="42.75" customHeight="1">
      <c r="A102" s="117" t="s">
        <v>117</v>
      </c>
      <c r="B102" s="117"/>
      <c r="C102" s="70" t="s">
        <v>90</v>
      </c>
      <c r="D102" s="71"/>
      <c r="E102" s="72">
        <v>100</v>
      </c>
      <c r="F102" s="72"/>
      <c r="G102" s="88">
        <f>(G10+G12+G14+G22+G24+G26+G28+G38+G42+G51+G53+G55+G61+G65+G30)/15</f>
        <v>0.34854364568814755</v>
      </c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</row>
    <row r="103" spans="1:7" s="78" customFormat="1" ht="56.25" customHeight="1">
      <c r="A103" s="118" t="s">
        <v>122</v>
      </c>
      <c r="B103" s="118"/>
      <c r="C103" s="74"/>
      <c r="D103" s="75"/>
      <c r="E103" s="76"/>
      <c r="F103" s="77"/>
      <c r="G103" s="89"/>
    </row>
    <row r="104" spans="2:7" ht="39" customHeight="1">
      <c r="B104" s="1" t="s">
        <v>118</v>
      </c>
      <c r="E104" s="119" t="s">
        <v>119</v>
      </c>
      <c r="F104" s="119"/>
      <c r="G104" s="119"/>
    </row>
    <row r="105" spans="2:7" ht="0.75" customHeight="1">
      <c r="B105" s="2"/>
      <c r="C105" s="2"/>
      <c r="D105" s="2"/>
      <c r="E105" s="2"/>
      <c r="F105" s="2"/>
      <c r="G105" s="90"/>
    </row>
    <row r="106" spans="2:7" ht="61.5" customHeight="1" hidden="1">
      <c r="B106" s="3"/>
      <c r="C106" s="79"/>
      <c r="D106" s="79"/>
      <c r="E106" s="79"/>
      <c r="F106" s="79"/>
      <c r="G106" s="91"/>
    </row>
    <row r="107" ht="20.25" customHeight="1" hidden="1"/>
    <row r="108" ht="18" hidden="1"/>
    <row r="109" ht="18" hidden="1"/>
    <row r="110" ht="18.75" hidden="1">
      <c r="B110" s="80"/>
    </row>
    <row r="111" ht="39.75" customHeight="1" hidden="1">
      <c r="B111" s="81"/>
    </row>
  </sheetData>
  <sheetProtection/>
  <mergeCells count="83">
    <mergeCell ref="B16:B17"/>
    <mergeCell ref="A102:B102"/>
    <mergeCell ref="A103:B103"/>
    <mergeCell ref="E104:G104"/>
    <mergeCell ref="A84:A85"/>
    <mergeCell ref="B84:B85"/>
    <mergeCell ref="A86:A87"/>
    <mergeCell ref="B86:B87"/>
    <mergeCell ref="A101:B101"/>
    <mergeCell ref="B89:C89"/>
    <mergeCell ref="A90:A91"/>
    <mergeCell ref="B90:B91"/>
    <mergeCell ref="A92:A93"/>
    <mergeCell ref="B92:B93"/>
    <mergeCell ref="A74:A75"/>
    <mergeCell ref="B74:B75"/>
    <mergeCell ref="B79:C79"/>
    <mergeCell ref="A80:A81"/>
    <mergeCell ref="B80:B81"/>
    <mergeCell ref="A82:A83"/>
    <mergeCell ref="B82:B83"/>
    <mergeCell ref="A68:A69"/>
    <mergeCell ref="B68:B69"/>
    <mergeCell ref="A70:A71"/>
    <mergeCell ref="B70:B71"/>
    <mergeCell ref="A72:A73"/>
    <mergeCell ref="B72:B73"/>
    <mergeCell ref="A61:A62"/>
    <mergeCell ref="B61:B62"/>
    <mergeCell ref="A63:A64"/>
    <mergeCell ref="B63:B64"/>
    <mergeCell ref="A65:A66"/>
    <mergeCell ref="B65:B66"/>
    <mergeCell ref="A55:A56"/>
    <mergeCell ref="B55:B56"/>
    <mergeCell ref="A57:A58"/>
    <mergeCell ref="B57:B58"/>
    <mergeCell ref="A59:A60"/>
    <mergeCell ref="B59:B60"/>
    <mergeCell ref="A49:A50"/>
    <mergeCell ref="B49:B50"/>
    <mergeCell ref="A51:A52"/>
    <mergeCell ref="B51:B52"/>
    <mergeCell ref="A53:A54"/>
    <mergeCell ref="B53:B54"/>
    <mergeCell ref="A42:A43"/>
    <mergeCell ref="B42:B43"/>
    <mergeCell ref="A44:A45"/>
    <mergeCell ref="B44:B45"/>
    <mergeCell ref="A47:A48"/>
    <mergeCell ref="B47:B48"/>
    <mergeCell ref="A32:A33"/>
    <mergeCell ref="B32:B33"/>
    <mergeCell ref="A38:A39"/>
    <mergeCell ref="B38:B39"/>
    <mergeCell ref="A40:A41"/>
    <mergeCell ref="B40:B41"/>
    <mergeCell ref="B37:C37"/>
    <mergeCell ref="A26:A27"/>
    <mergeCell ref="B26:B27"/>
    <mergeCell ref="A28:A29"/>
    <mergeCell ref="B28:B29"/>
    <mergeCell ref="A30:A31"/>
    <mergeCell ref="B30:B31"/>
    <mergeCell ref="A22:A23"/>
    <mergeCell ref="B22:B23"/>
    <mergeCell ref="A24:A25"/>
    <mergeCell ref="B24:B25"/>
    <mergeCell ref="A12:A13"/>
    <mergeCell ref="B12:B13"/>
    <mergeCell ref="A14:A15"/>
    <mergeCell ref="B14:B15"/>
    <mergeCell ref="A16:A17"/>
    <mergeCell ref="B21:C21"/>
    <mergeCell ref="C2:G2"/>
    <mergeCell ref="E3:G3"/>
    <mergeCell ref="A4:C4"/>
    <mergeCell ref="A10:A11"/>
    <mergeCell ref="B10:B11"/>
    <mergeCell ref="D6:G6"/>
    <mergeCell ref="A6:A7"/>
    <mergeCell ref="B6:B7"/>
    <mergeCell ref="C6:C7"/>
  </mergeCells>
  <printOptions horizontalCentered="1" verticalCentered="1"/>
  <pageMargins left="0.1968503937007874" right="0.1968503937007874" top="0.15748031496062992" bottom="0.15748031496062992" header="0" footer="0"/>
  <pageSetup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АУО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Земсков</dc:creator>
  <cp:keywords/>
  <dc:description/>
  <cp:lastModifiedBy>ВЕНЕРА ДЖАВДЯТОВНА</cp:lastModifiedBy>
  <cp:lastPrinted>2015-07-29T07:33:57Z</cp:lastPrinted>
  <dcterms:created xsi:type="dcterms:W3CDTF">2011-05-25T07:53:10Z</dcterms:created>
  <dcterms:modified xsi:type="dcterms:W3CDTF">2016-06-22T10:24:45Z</dcterms:modified>
  <cp:category/>
  <cp:version/>
  <cp:contentType/>
  <cp:contentStatus/>
</cp:coreProperties>
</file>